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380" yWindow="0" windowWidth="25600" windowHeight="15540" tabRatio="982"/>
  </bookViews>
  <sheets>
    <sheet name="Budget (Formulas)" sheetId="7" r:id="rId1"/>
    <sheet name="Checkbook (Formulas) " sheetId="3" r:id="rId2"/>
    <sheet name="Opinion Poll (Column Graph)" sheetId="5" r:id="rId3"/>
    <sheet name="Pros vs. Cons (Pie Chart)" sheetId="6" r:id="rId4"/>
    <sheet name="Recipe Conversion (Formulas) " sheetId="1" r:id="rId5"/>
    <sheet name="Teacher Gradebook (Line Graph)" sheetId="4" r:id="rId6"/>
    <sheet name="Weekend Getaways" sheetId="9" r:id="rId7"/>
    <sheet name="Behavior Chart" sheetId="8" r:id="rId8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7" l="1"/>
  <c r="E6" i="7"/>
  <c r="H6" i="4"/>
  <c r="H7" i="4"/>
  <c r="H8" i="4"/>
  <c r="H9" i="4"/>
  <c r="H10" i="4"/>
  <c r="H11" i="4"/>
  <c r="H12" i="4"/>
  <c r="H13" i="4"/>
  <c r="F3" i="3"/>
  <c r="E6" i="9"/>
  <c r="E7" i="9"/>
  <c r="E8" i="9"/>
  <c r="E9" i="9"/>
  <c r="C6" i="9"/>
  <c r="C7" i="9"/>
  <c r="C8" i="9"/>
  <c r="C9" i="9"/>
  <c r="B35" i="9"/>
  <c r="B28" i="9"/>
  <c r="B27" i="9"/>
  <c r="B26" i="9"/>
  <c r="B25" i="9"/>
  <c r="B17" i="9"/>
  <c r="B3" i="6"/>
  <c r="C5" i="9"/>
  <c r="E5" i="9"/>
  <c r="F5" i="3"/>
  <c r="F7" i="3"/>
  <c r="F9" i="3"/>
  <c r="F11" i="3"/>
  <c r="F13" i="3"/>
  <c r="F15" i="3"/>
  <c r="F17" i="3"/>
  <c r="F19" i="3"/>
  <c r="F21" i="3"/>
  <c r="F23" i="3"/>
  <c r="F25" i="3"/>
  <c r="F27" i="3"/>
  <c r="H5" i="4"/>
  <c r="H4" i="4"/>
  <c r="B38" i="7"/>
  <c r="B39" i="7"/>
  <c r="H19" i="6"/>
  <c r="C19" i="6"/>
  <c r="G3" i="6"/>
  <c r="C1" i="6"/>
</calcChain>
</file>

<file path=xl/comments1.xml><?xml version="1.0" encoding="utf-8"?>
<comments xmlns="http://schemas.openxmlformats.org/spreadsheetml/2006/main">
  <authors>
    <author>jleblanc</author>
  </authors>
  <commentList>
    <comment ref="B5" authorId="0">
      <text>
        <r>
          <rPr>
            <b/>
            <sz val="10"/>
            <color indexed="81"/>
            <rFont val="Geneva"/>
          </rPr>
          <t>Use these tables to list the Pros and Cons of a decision</t>
        </r>
      </text>
    </comment>
    <comment ref="H5" authorId="0">
      <text>
        <r>
          <rPr>
            <b/>
            <sz val="10"/>
            <color indexed="81"/>
            <rFont val="Geneva"/>
          </rPr>
          <t>How important is each item, on a scale of 1-5?</t>
        </r>
        <r>
          <rPr>
            <sz val="10"/>
            <color indexed="81"/>
            <rFont val="Genev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<sst xmlns="http://schemas.openxmlformats.org/spreadsheetml/2006/main" count="155" uniqueCount="126">
  <si>
    <t>vs.</t>
  </si>
  <si>
    <t>Item</t>
  </si>
  <si>
    <t>Importance</t>
  </si>
  <si>
    <t>Good</t>
  </si>
  <si>
    <t>Bad</t>
  </si>
  <si>
    <t>Cheap</t>
  </si>
  <si>
    <t>Expensive</t>
  </si>
  <si>
    <t>Fast</t>
  </si>
  <si>
    <t>Slow</t>
  </si>
  <si>
    <t>Total</t>
  </si>
  <si>
    <t>Favorite Super Heroes</t>
  </si>
  <si>
    <t>Batman</t>
  </si>
  <si>
    <t>Superman</t>
  </si>
  <si>
    <t>Wonder Woman</t>
  </si>
  <si>
    <t>Spider-Man</t>
  </si>
  <si>
    <t>Iron Man</t>
  </si>
  <si>
    <t>Invisible Woman</t>
  </si>
  <si>
    <t>Favorite Chinese Buffet Items</t>
  </si>
  <si>
    <t>Boys</t>
  </si>
  <si>
    <t>Girls</t>
  </si>
  <si>
    <t>Egg Roll</t>
  </si>
  <si>
    <t>White Rice</t>
  </si>
  <si>
    <t>Hot and Sour Soup</t>
  </si>
  <si>
    <t>Dumplings</t>
  </si>
  <si>
    <t>Chicken in Garlic Sauce</t>
  </si>
  <si>
    <t>Teriyaki Chicken</t>
  </si>
  <si>
    <t>Housing</t>
  </si>
  <si>
    <t>Transportation</t>
  </si>
  <si>
    <t>Entertainment</t>
  </si>
  <si>
    <t>Fuel</t>
  </si>
  <si>
    <t>Insurance</t>
  </si>
  <si>
    <t>Other</t>
  </si>
  <si>
    <t>Pets</t>
  </si>
  <si>
    <t>Food</t>
  </si>
  <si>
    <t>Medical</t>
  </si>
  <si>
    <t>Groceries</t>
  </si>
  <si>
    <t>Personal Care</t>
  </si>
  <si>
    <t>Clothing</t>
  </si>
  <si>
    <t>Hair/nails</t>
  </si>
  <si>
    <t xml:space="preserve"> </t>
  </si>
  <si>
    <t>YOUR MONTHLY BUDGET</t>
  </si>
  <si>
    <t>Cell phone</t>
  </si>
  <si>
    <t>Vehicle payment or bus fare</t>
  </si>
  <si>
    <t>Fast Food/Dining Out</t>
  </si>
  <si>
    <t>Communication</t>
  </si>
  <si>
    <t>Rent (Heat, electricity, WiFi included)</t>
  </si>
  <si>
    <t>Food, grooming, toys, medical</t>
  </si>
  <si>
    <t>Savings</t>
  </si>
  <si>
    <t>Books, movies, music, video games</t>
  </si>
  <si>
    <t>Charity</t>
  </si>
  <si>
    <t>TOTAL REMAINING INCOME EACH MONTH</t>
  </si>
  <si>
    <t>Check #</t>
    <phoneticPr fontId="0" type="noConversion"/>
  </si>
  <si>
    <t>Date</t>
    <phoneticPr fontId="0" type="noConversion"/>
  </si>
  <si>
    <t>Description</t>
    <phoneticPr fontId="0" type="noConversion"/>
  </si>
  <si>
    <t>Withdraw</t>
    <phoneticPr fontId="0" type="noConversion"/>
  </si>
  <si>
    <t>Deposit</t>
    <phoneticPr fontId="0" type="noConversion"/>
  </si>
  <si>
    <t>TOTAL EXPENSES EACH MONTH</t>
  </si>
  <si>
    <t>Student Names:</t>
  </si>
  <si>
    <t>COST PER ITEM</t>
  </si>
  <si>
    <t>RECIPE INGREDIENTS</t>
  </si>
  <si>
    <t>(NUMBERS ONLY)</t>
  </si>
  <si>
    <t>TOTAL COST</t>
  </si>
  <si>
    <t>GRAY=Do not use this area</t>
  </si>
  <si>
    <t>TOTAL # OF ITEMS</t>
  </si>
  <si>
    <t>GRAND TOTAL</t>
  </si>
  <si>
    <t>ORIGINAL QUANTITY NEEDED</t>
  </si>
  <si>
    <t>QUANTITY DOUBLED</t>
  </si>
  <si>
    <t>Test 1 1/10</t>
  </si>
  <si>
    <t>Test 2 1/24</t>
  </si>
  <si>
    <t>Test 3 2/2</t>
  </si>
  <si>
    <t>Test 4 2/9</t>
  </si>
  <si>
    <t>Test 5 2/23</t>
  </si>
  <si>
    <t>Test 6 3/2</t>
  </si>
  <si>
    <t>Balance</t>
  </si>
  <si>
    <t>Starting Balance</t>
  </si>
  <si>
    <t>Name__________      BEHAVIOR CHART      Week of_____________</t>
  </si>
  <si>
    <t>MON</t>
  </si>
  <si>
    <t>TUE</t>
  </si>
  <si>
    <t>WED</t>
  </si>
  <si>
    <t>THU</t>
  </si>
  <si>
    <t>FRI</t>
  </si>
  <si>
    <t>5 (BEST!)</t>
  </si>
  <si>
    <t>4 (GOOD)</t>
  </si>
  <si>
    <t>3 (OK)</t>
  </si>
  <si>
    <t>2 (POOR)</t>
  </si>
  <si>
    <t>1 (WORST)</t>
  </si>
  <si>
    <t>How much you are paid per hour=</t>
  </si>
  <si>
    <t>How many hours you work per week=</t>
  </si>
  <si>
    <t>Your monthly income (ignoring taxes for now)</t>
  </si>
  <si>
    <t>AVERAGE</t>
  </si>
  <si>
    <t>Math Grades</t>
  </si>
  <si>
    <t>Jenny</t>
  </si>
  <si>
    <t>Bill</t>
  </si>
  <si>
    <t>Type in your name here</t>
  </si>
  <si>
    <t>Miles from East Stroudsburg</t>
  </si>
  <si>
    <t>(get from Google Maps)</t>
  </si>
  <si>
    <t xml:space="preserve">Round trip </t>
  </si>
  <si>
    <t>mileage</t>
  </si>
  <si>
    <t>Round trip</t>
  </si>
  <si>
    <t>Travel time one way (minutes only)</t>
  </si>
  <si>
    <t xml:space="preserve"> time (mins)</t>
  </si>
  <si>
    <t>Cheapest local gas price</t>
  </si>
  <si>
    <t>(get from www.gasbuddy.com)</t>
  </si>
  <si>
    <t>Cost to fill your gas tank for the trip</t>
  </si>
  <si>
    <r>
      <rPr>
        <b/>
        <sz val="14"/>
        <color theme="1"/>
        <rFont val="Calibri"/>
        <scheme val="minor"/>
      </rPr>
      <t>THE</t>
    </r>
    <r>
      <rPr>
        <b/>
        <sz val="14"/>
        <color theme="1"/>
        <rFont val="Calibri"/>
        <scheme val="minor"/>
      </rPr>
      <t xml:space="preserve"> WEEKEND GETAWAY</t>
    </r>
  </si>
  <si>
    <t>Crayola Experience (www.crayolaexperience.com)</t>
  </si>
  <si>
    <t>Broadway (www.broadway.com)</t>
  </si>
  <si>
    <t>Dorney Park (www.dorneypark.com)</t>
  </si>
  <si>
    <t>Hershey Park (www.hersheypark.com)</t>
  </si>
  <si>
    <t>Knoebel's (www.knoebels.com)</t>
  </si>
  <si>
    <t>Number of people going (adults, kids)</t>
  </si>
  <si>
    <t>Cost of your attraction (per person)</t>
  </si>
  <si>
    <t>(average 12 gallon tank)=</t>
  </si>
  <si>
    <t>Total attraction cost=</t>
  </si>
  <si>
    <t>Total cost for souvenirs ($25 per person)=</t>
  </si>
  <si>
    <t>Total cost for dinners ($20 per person)=</t>
  </si>
  <si>
    <t>Total cost for lunches ($12 per person)=</t>
  </si>
  <si>
    <t>Hotel cost for one night for all people</t>
  </si>
  <si>
    <t xml:space="preserve"> (find by clicking Lodging or Hotels,</t>
  </si>
  <si>
    <t xml:space="preserve">entering number of adults, kids, check in, </t>
  </si>
  <si>
    <t>check out date)=</t>
  </si>
  <si>
    <t>TOTAL WEEKEND GETAWAY COST=</t>
  </si>
  <si>
    <t>STUDENT NAME HERE</t>
  </si>
  <si>
    <t>YELLOW=Where the teacher will have you enter a formula</t>
  </si>
  <si>
    <t>GREEN=Where the teacher will have you enter data</t>
  </si>
  <si>
    <t>Your yearly income (ignoring taxes for now)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</si>
</sst>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&quot;$&quot;#,##0"/>
    <numFmt numFmtId="165" formatCode="m/d;@"/>
    <numFmt numFmtId="166" formatCode="&quot;$&quot;#,##0.00"/>
  </numFmts>
  <fonts count="29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4"/>
      <color theme="1"/>
      <name val="Calibri"/>
      <scheme val="minor"/>
    </font>
    <font>
      <i/>
      <sz val="26"/>
      <color theme="1"/>
      <name val="Calibri"/>
      <scheme val="minor"/>
    </font>
    <font>
      <sz val="24"/>
      <color theme="1"/>
      <name val="Calibri"/>
      <scheme val="minor"/>
    </font>
    <font>
      <sz val="22"/>
      <color theme="1"/>
      <name val="Calibri"/>
      <scheme val="minor"/>
    </font>
    <font>
      <sz val="14"/>
      <color theme="1"/>
      <name val="Calibri"/>
      <scheme val="minor"/>
    </font>
    <font>
      <b/>
      <sz val="36"/>
      <color theme="1"/>
      <name val="Calibri"/>
      <scheme val="minor"/>
    </font>
    <font>
      <sz val="28"/>
      <color theme="1"/>
      <name val="Calibri"/>
      <scheme val="minor"/>
    </font>
    <font>
      <b/>
      <sz val="10"/>
      <color indexed="81"/>
      <name val="Geneva"/>
    </font>
    <font>
      <sz val="10"/>
      <color indexed="81"/>
      <name val="Genev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scheme val="minor"/>
    </font>
    <font>
      <b/>
      <sz val="12"/>
      <color theme="1"/>
      <name val="Calibri"/>
      <family val="2"/>
      <scheme val="minor"/>
    </font>
    <font>
      <u/>
      <sz val="10"/>
      <name val="Verdana"/>
    </font>
    <font>
      <sz val="16"/>
      <color theme="1"/>
      <name val="Calibri"/>
      <scheme val="minor"/>
    </font>
    <font>
      <sz val="12"/>
      <name val="Calibri"/>
      <scheme val="minor"/>
    </font>
    <font>
      <b/>
      <sz val="12"/>
      <name val="Calibri"/>
      <scheme val="minor"/>
    </font>
    <font>
      <b/>
      <sz val="12"/>
      <color theme="6" tint="-0.499984740745262"/>
      <name val="Calibri"/>
      <scheme val="minor"/>
    </font>
    <font>
      <sz val="12"/>
      <color theme="1"/>
      <name val="Calibri"/>
      <family val="2"/>
      <scheme val="minor"/>
    </font>
    <font>
      <u/>
      <sz val="8"/>
      <name val="Verdana"/>
      <family val="2"/>
    </font>
    <font>
      <b/>
      <sz val="12"/>
      <name val="Comic Sans MS"/>
      <family val="4"/>
    </font>
    <font>
      <b/>
      <sz val="10"/>
      <name val="Comic Sans MS"/>
      <family val="4"/>
    </font>
    <font>
      <b/>
      <sz val="10"/>
      <color indexed="9"/>
      <name val="Comic Sans MS"/>
      <family val="4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9" tint="-0.249977111117893"/>
      <name val="Calibri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0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9" fontId="2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3" xfId="0" applyBorder="1"/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Border="1" applyAlignment="1">
      <alignment horizontal="right" vertical="top"/>
    </xf>
    <xf numFmtId="0" fontId="9" fillId="0" borderId="3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64" fontId="0" fillId="0" borderId="0" xfId="0" applyNumberFormat="1" applyAlignment="1">
      <alignment horizontal="center"/>
    </xf>
    <xf numFmtId="0" fontId="14" fillId="0" borderId="5" xfId="0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17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8" fillId="7" borderId="5" xfId="0" applyFont="1" applyFill="1" applyBorder="1" applyAlignment="1">
      <alignment horizontal="center"/>
    </xf>
    <xf numFmtId="0" fontId="19" fillId="8" borderId="5" xfId="0" applyFont="1" applyFill="1" applyBorder="1" applyAlignment="1">
      <alignment horizontal="center"/>
    </xf>
    <xf numFmtId="0" fontId="18" fillId="8" borderId="5" xfId="0" applyFont="1" applyFill="1" applyBorder="1" applyAlignment="1">
      <alignment horizontal="center"/>
    </xf>
    <xf numFmtId="0" fontId="20" fillId="8" borderId="5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6" fillId="6" borderId="5" xfId="0" applyFont="1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165" fontId="0" fillId="6" borderId="5" xfId="0" applyNumberFormat="1" applyFill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166" fontId="0" fillId="6" borderId="5" xfId="0" applyNumberFormat="1" applyFill="1" applyBorder="1" applyAlignment="1">
      <alignment horizontal="center"/>
    </xf>
    <xf numFmtId="0" fontId="22" fillId="6" borderId="5" xfId="0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0" fontId="25" fillId="9" borderId="0" xfId="0" applyFont="1" applyFill="1" applyAlignment="1">
      <alignment horizontal="center"/>
    </xf>
    <xf numFmtId="9" fontId="25" fillId="9" borderId="0" xfId="93" applyFont="1" applyFill="1" applyAlignment="1">
      <alignment horizontal="center"/>
    </xf>
    <xf numFmtId="0" fontId="24" fillId="0" borderId="5" xfId="0" applyFont="1" applyBorder="1" applyAlignment="1">
      <alignment horizontal="center"/>
    </xf>
    <xf numFmtId="0" fontId="0" fillId="10" borderId="5" xfId="0" applyFill="1" applyBorder="1" applyAlignment="1">
      <alignment horizontal="center" textRotation="45"/>
    </xf>
    <xf numFmtId="2" fontId="0" fillId="0" borderId="0" xfId="0" applyNumberFormat="1" applyAlignment="1">
      <alignment horizontal="center"/>
    </xf>
    <xf numFmtId="2" fontId="0" fillId="11" borderId="5" xfId="0" applyNumberFormat="1" applyFill="1" applyBorder="1" applyAlignment="1">
      <alignment horizontal="center"/>
    </xf>
    <xf numFmtId="166" fontId="0" fillId="12" borderId="5" xfId="0" applyNumberFormat="1" applyFill="1" applyBorder="1" applyAlignment="1">
      <alignment horizontal="center"/>
    </xf>
    <xf numFmtId="0" fontId="26" fillId="7" borderId="5" xfId="0" applyFont="1" applyFill="1" applyBorder="1" applyAlignment="1">
      <alignment horizontal="center"/>
    </xf>
    <xf numFmtId="166" fontId="26" fillId="7" borderId="5" xfId="0" applyNumberFormat="1" applyFont="1" applyFill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0" fillId="7" borderId="0" xfId="0" applyFill="1" applyAlignment="1">
      <alignment horizontal="center"/>
    </xf>
    <xf numFmtId="166" fontId="0" fillId="0" borderId="0" xfId="0" applyNumberFormat="1" applyAlignment="1">
      <alignment horizontal="center"/>
    </xf>
    <xf numFmtId="166" fontId="0" fillId="7" borderId="0" xfId="0" applyNumberFormat="1" applyFill="1" applyAlignment="1">
      <alignment horizontal="center"/>
    </xf>
    <xf numFmtId="0" fontId="0" fillId="7" borderId="5" xfId="0" applyFill="1" applyBorder="1" applyAlignment="1">
      <alignment horizontal="center"/>
    </xf>
    <xf numFmtId="165" fontId="0" fillId="7" borderId="5" xfId="0" applyNumberFormat="1" applyFill="1" applyBorder="1" applyAlignment="1">
      <alignment horizontal="center"/>
    </xf>
    <xf numFmtId="0" fontId="18" fillId="13" borderId="5" xfId="0" applyFont="1" applyFill="1" applyBorder="1" applyAlignment="1">
      <alignment horizontal="center"/>
    </xf>
    <xf numFmtId="0" fontId="28" fillId="8" borderId="5" xfId="0" applyFont="1" applyFill="1" applyBorder="1" applyAlignment="1">
      <alignment horizontal="center"/>
    </xf>
    <xf numFmtId="8" fontId="0" fillId="0" borderId="0" xfId="0" applyNumberFormat="1" applyAlignment="1">
      <alignment horizontal="center"/>
    </xf>
    <xf numFmtId="6" fontId="0" fillId="0" borderId="0" xfId="0" applyNumberFormat="1"/>
    <xf numFmtId="164" fontId="0" fillId="12" borderId="5" xfId="0" applyNumberFormat="1" applyFill="1" applyBorder="1" applyAlignment="1">
      <alignment horizontal="center"/>
    </xf>
    <xf numFmtId="166" fontId="18" fillId="7" borderId="5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164" fontId="18" fillId="7" borderId="5" xfId="0" applyNumberFormat="1" applyFont="1" applyFill="1" applyBorder="1" applyAlignment="1">
      <alignment horizontal="center"/>
    </xf>
  </cellXfs>
  <cellStyles count="15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Normal" xfId="0" builtinId="0"/>
    <cellStyle name="Percent" xfId="93" builtinId="5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8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alignment horizontal="right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8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auto="1"/>
        </right>
        <top/>
        <bottom/>
        <vertical/>
        <horizontal/>
      </border>
    </dxf>
    <dxf>
      <alignment horizontal="right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left" vertical="center" textRotation="0" wrapText="0" indent="0" justifyLastLine="0" shrinkToFit="0" readingOrder="0"/>
    </dxf>
    <dxf>
      <border outline="0">
        <left style="medium">
          <color auto="1"/>
        </left>
        <bottom style="medium">
          <color auto="1"/>
        </bottom>
      </border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ProsTable" displayName="ProsTable" ref="B4:C19" totalsRowCount="1" tableBorderDxfId="12">
  <autoFilter ref="B4:C18"/>
  <tableColumns count="2">
    <tableColumn id="1" name="Item" totalsRowLabel="Total" dataDxfId="11" totalsRowDxfId="10"/>
    <tableColumn id="2" name="Importance" totalsRowFunction="sum" dataDxfId="9" totalsRowDxfId="8"/>
  </tableColumns>
  <tableStyleInfo name="TableStyleDark4" showFirstColumn="0" showLastColumn="0" showRowStripes="1" showColumnStripes="0"/>
</table>
</file>

<file path=xl/tables/table2.xml><?xml version="1.0" encoding="utf-8"?>
<table xmlns="http://schemas.openxmlformats.org/spreadsheetml/2006/main" id="2" name="ConsTable" displayName="ConsTable" ref="G4:H19" totalsRowCount="1" dataDxfId="7" tableBorderDxfId="6">
  <autoFilter ref="G4:H18"/>
  <tableColumns count="2">
    <tableColumn id="1" name="Item" totalsRowLabel="Total" dataDxfId="5" totalsRowDxfId="4"/>
    <tableColumn id="2" name="Importance" totalsRowFunction="sum" dataDxfId="3" totalsRowDxfId="2"/>
  </tableColumns>
  <tableStyleInfo name="TableStyleDark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4" Type="http://schemas.openxmlformats.org/officeDocument/2006/relationships/comments" Target="../comments1.xml"/><Relationship Id="rId1" Type="http://schemas.openxmlformats.org/officeDocument/2006/relationships/vmlDrawing" Target="../drawings/vmlDrawing1.vml"/><Relationship Id="rId2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F39"/>
  <sheetViews>
    <sheetView tabSelected="1" workbookViewId="0">
      <selection activeCell="C1" sqref="C1"/>
    </sheetView>
  </sheetViews>
  <sheetFormatPr baseColWidth="10" defaultColWidth="11.1640625" defaultRowHeight="15" x14ac:dyDescent="0"/>
  <cols>
    <col min="1" max="1" width="40.1640625" style="1" bestFit="1" customWidth="1"/>
    <col min="2" max="2" width="11.1640625" style="17"/>
    <col min="4" max="4" width="37.6640625" bestFit="1" customWidth="1"/>
  </cols>
  <sheetData>
    <row r="1" spans="1:6">
      <c r="A1" s="46" t="s">
        <v>93</v>
      </c>
    </row>
    <row r="2" spans="1:6" ht="18">
      <c r="A2" s="18" t="s">
        <v>40</v>
      </c>
      <c r="B2" s="19"/>
      <c r="C2" s="1"/>
    </row>
    <row r="3" spans="1:6" ht="18">
      <c r="A3" s="18"/>
      <c r="B3" s="19"/>
      <c r="D3" s="56" t="s">
        <v>39</v>
      </c>
      <c r="F3" s="57" t="s">
        <v>39</v>
      </c>
    </row>
    <row r="4" spans="1:6">
      <c r="A4" s="20" t="s">
        <v>86</v>
      </c>
      <c r="B4" s="59" t="s">
        <v>39</v>
      </c>
      <c r="D4" t="s">
        <v>39</v>
      </c>
      <c r="E4" s="57" t="s">
        <v>39</v>
      </c>
      <c r="F4" s="57" t="s">
        <v>39</v>
      </c>
    </row>
    <row r="5" spans="1:6">
      <c r="A5" s="20" t="s">
        <v>87</v>
      </c>
      <c r="B5" s="27" t="s">
        <v>39</v>
      </c>
      <c r="D5" t="s">
        <v>39</v>
      </c>
    </row>
    <row r="6" spans="1:6">
      <c r="A6" s="21" t="s">
        <v>88</v>
      </c>
      <c r="B6" s="58" t="e">
        <f>B4*B5*4</f>
        <v>#VALUE!</v>
      </c>
      <c r="D6" s="21" t="s">
        <v>125</v>
      </c>
      <c r="E6" s="17" t="e">
        <f>B6*12</f>
        <v>#VALUE!</v>
      </c>
    </row>
    <row r="7" spans="1:6">
      <c r="A7" s="20"/>
      <c r="B7" s="45"/>
    </row>
    <row r="8" spans="1:6">
      <c r="A8" s="22" t="s">
        <v>26</v>
      </c>
      <c r="B8" s="45"/>
    </row>
    <row r="9" spans="1:6">
      <c r="A9" s="20" t="s">
        <v>45</v>
      </c>
      <c r="B9" s="65" t="s">
        <v>39</v>
      </c>
    </row>
    <row r="10" spans="1:6">
      <c r="A10" s="20"/>
      <c r="B10" s="58"/>
    </row>
    <row r="11" spans="1:6">
      <c r="A11" s="22" t="s">
        <v>27</v>
      </c>
      <c r="B11" s="58"/>
    </row>
    <row r="12" spans="1:6">
      <c r="A12" s="20" t="s">
        <v>42</v>
      </c>
      <c r="B12" s="65"/>
    </row>
    <row r="13" spans="1:6">
      <c r="A13" s="20" t="s">
        <v>30</v>
      </c>
      <c r="B13" s="65"/>
    </row>
    <row r="14" spans="1:6">
      <c r="A14" s="20" t="s">
        <v>29</v>
      </c>
      <c r="B14" s="65"/>
    </row>
    <row r="15" spans="1:6">
      <c r="A15" s="20"/>
      <c r="B15" s="58"/>
    </row>
    <row r="16" spans="1:6">
      <c r="A16" s="22" t="s">
        <v>33</v>
      </c>
      <c r="B16" s="58"/>
    </row>
    <row r="17" spans="1:2">
      <c r="A17" s="20" t="s">
        <v>35</v>
      </c>
      <c r="B17" s="65"/>
    </row>
    <row r="18" spans="1:2">
      <c r="A18" s="20" t="s">
        <v>43</v>
      </c>
      <c r="B18" s="65"/>
    </row>
    <row r="19" spans="1:2">
      <c r="A19" s="20"/>
      <c r="B19" s="58"/>
    </row>
    <row r="20" spans="1:2">
      <c r="A20" s="22" t="s">
        <v>44</v>
      </c>
      <c r="B20" s="58"/>
    </row>
    <row r="21" spans="1:2">
      <c r="A21" s="20" t="s">
        <v>41</v>
      </c>
      <c r="B21" s="65"/>
    </row>
    <row r="22" spans="1:2">
      <c r="A22" s="20"/>
      <c r="B22" s="58"/>
    </row>
    <row r="23" spans="1:2">
      <c r="A23" s="22" t="s">
        <v>28</v>
      </c>
      <c r="B23" s="58"/>
    </row>
    <row r="24" spans="1:2">
      <c r="A24" s="20" t="s">
        <v>48</v>
      </c>
      <c r="B24" s="65"/>
    </row>
    <row r="25" spans="1:2">
      <c r="A25" s="20"/>
      <c r="B25" s="58"/>
    </row>
    <row r="26" spans="1:2">
      <c r="A26" s="22" t="s">
        <v>32</v>
      </c>
      <c r="B26" s="58"/>
    </row>
    <row r="27" spans="1:2">
      <c r="A27" s="20" t="s">
        <v>46</v>
      </c>
      <c r="B27" s="65"/>
    </row>
    <row r="28" spans="1:2">
      <c r="A28" s="20"/>
      <c r="B28" s="58"/>
    </row>
    <row r="29" spans="1:2">
      <c r="A29" s="22" t="s">
        <v>36</v>
      </c>
      <c r="B29" s="58"/>
    </row>
    <row r="30" spans="1:2">
      <c r="A30" s="20" t="s">
        <v>37</v>
      </c>
      <c r="B30" s="65"/>
    </row>
    <row r="31" spans="1:2">
      <c r="A31" s="20" t="s">
        <v>38</v>
      </c>
      <c r="B31" s="65"/>
    </row>
    <row r="32" spans="1:2">
      <c r="A32" s="20" t="s">
        <v>34</v>
      </c>
      <c r="B32" s="65"/>
    </row>
    <row r="33" spans="1:2">
      <c r="A33" s="20"/>
      <c r="B33" s="58"/>
    </row>
    <row r="34" spans="1:2">
      <c r="A34" s="22" t="s">
        <v>31</v>
      </c>
      <c r="B34" s="58"/>
    </row>
    <row r="35" spans="1:2">
      <c r="A35" s="20" t="s">
        <v>49</v>
      </c>
      <c r="B35" s="65"/>
    </row>
    <row r="36" spans="1:2">
      <c r="A36" s="20" t="s">
        <v>47</v>
      </c>
      <c r="B36" s="65"/>
    </row>
    <row r="37" spans="1:2">
      <c r="A37" s="20"/>
      <c r="B37" s="35"/>
    </row>
    <row r="38" spans="1:2">
      <c r="A38" s="23" t="s">
        <v>56</v>
      </c>
      <c r="B38" s="19">
        <f>SUM(B9:B36)</f>
        <v>0</v>
      </c>
    </row>
    <row r="39" spans="1:2">
      <c r="A39" s="24" t="s">
        <v>50</v>
      </c>
      <c r="B39" s="19" t="e">
        <f>SUM(B6-B38)</f>
        <v>#VALUE!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6600"/>
  </sheetPr>
  <dimension ref="A1:F28"/>
  <sheetViews>
    <sheetView zoomScale="150" zoomScaleNormal="150" zoomScalePageLayoutView="150" workbookViewId="0">
      <selection activeCell="C6" sqref="C6"/>
    </sheetView>
  </sheetViews>
  <sheetFormatPr baseColWidth="10" defaultColWidth="10.83203125" defaultRowHeight="24" customHeight="1" x14ac:dyDescent="0"/>
  <cols>
    <col min="1" max="1" width="8.33203125" style="1" bestFit="1" customWidth="1"/>
    <col min="2" max="2" width="5.1640625" style="1" bestFit="1" customWidth="1"/>
    <col min="3" max="3" width="41.6640625" style="1" customWidth="1"/>
    <col min="4" max="4" width="12" style="1" customWidth="1"/>
    <col min="5" max="5" width="11.1640625" style="1" customWidth="1"/>
    <col min="6" max="16384" width="10.83203125" style="1"/>
  </cols>
  <sheetData>
    <row r="1" spans="1:6" ht="24" customHeight="1">
      <c r="C1" s="49" t="s">
        <v>122</v>
      </c>
      <c r="E1" s="37" t="s">
        <v>74</v>
      </c>
      <c r="F1" s="47" t="s">
        <v>39</v>
      </c>
    </row>
    <row r="2" spans="1:6" ht="15">
      <c r="A2" s="32" t="s">
        <v>51</v>
      </c>
      <c r="B2" s="32" t="s">
        <v>52</v>
      </c>
      <c r="C2" s="32" t="s">
        <v>53</v>
      </c>
      <c r="D2" s="32" t="s">
        <v>54</v>
      </c>
      <c r="E2" s="32" t="s">
        <v>55</v>
      </c>
      <c r="F2" s="32" t="s">
        <v>73</v>
      </c>
    </row>
    <row r="3" spans="1:6" ht="15">
      <c r="A3" s="52"/>
      <c r="B3" s="53"/>
      <c r="C3" s="52"/>
      <c r="D3" s="47"/>
      <c r="E3" s="47" t="s">
        <v>39</v>
      </c>
      <c r="F3" s="35" t="e">
        <f>SUM(F1-D3+E3)</f>
        <v>#VALUE!</v>
      </c>
    </row>
    <row r="4" spans="1:6" ht="15">
      <c r="A4" s="33"/>
      <c r="B4" s="34"/>
      <c r="C4" s="33"/>
      <c r="D4" s="36"/>
      <c r="E4" s="36"/>
      <c r="F4" s="36"/>
    </row>
    <row r="5" spans="1:6" ht="15">
      <c r="A5" s="52"/>
      <c r="B5" s="53"/>
      <c r="C5" s="52"/>
      <c r="D5" s="47"/>
      <c r="E5" s="47" t="s">
        <v>39</v>
      </c>
      <c r="F5" s="35" t="e">
        <f>SUM(F3-D5+E5)</f>
        <v>#VALUE!</v>
      </c>
    </row>
    <row r="6" spans="1:6" ht="15">
      <c r="A6" s="33"/>
      <c r="B6" s="34"/>
      <c r="C6" s="33"/>
      <c r="D6" s="36"/>
      <c r="E6" s="36"/>
      <c r="F6" s="36"/>
    </row>
    <row r="7" spans="1:6" ht="15">
      <c r="A7" s="52"/>
      <c r="B7" s="53"/>
      <c r="C7" s="52"/>
      <c r="D7" s="47"/>
      <c r="E7" s="47" t="s">
        <v>39</v>
      </c>
      <c r="F7" s="35" t="e">
        <f>SUM(F5-D7+E7)</f>
        <v>#VALUE!</v>
      </c>
    </row>
    <row r="8" spans="1:6" ht="15">
      <c r="A8" s="33"/>
      <c r="B8" s="34"/>
      <c r="C8" s="33"/>
      <c r="D8" s="36"/>
      <c r="E8" s="36"/>
      <c r="F8" s="36"/>
    </row>
    <row r="9" spans="1:6" ht="15">
      <c r="A9" s="52"/>
      <c r="B9" s="53"/>
      <c r="C9" s="52"/>
      <c r="D9" s="47"/>
      <c r="E9" s="47" t="s">
        <v>39</v>
      </c>
      <c r="F9" s="35" t="e">
        <f>SUM(F7-D9+E9)</f>
        <v>#VALUE!</v>
      </c>
    </row>
    <row r="10" spans="1:6" ht="15">
      <c r="A10" s="33"/>
      <c r="B10" s="34"/>
      <c r="C10" s="33"/>
      <c r="D10" s="36"/>
      <c r="E10" s="36"/>
      <c r="F10" s="36"/>
    </row>
    <row r="11" spans="1:6" ht="15">
      <c r="A11" s="52"/>
      <c r="B11" s="53"/>
      <c r="C11" s="52"/>
      <c r="D11" s="47"/>
      <c r="E11" s="47" t="s">
        <v>39</v>
      </c>
      <c r="F11" s="35" t="e">
        <f>SUM(F9-D11+E11)</f>
        <v>#VALUE!</v>
      </c>
    </row>
    <row r="12" spans="1:6" ht="15">
      <c r="A12" s="33"/>
      <c r="B12" s="34"/>
      <c r="C12" s="33"/>
      <c r="D12" s="36"/>
      <c r="E12" s="36"/>
      <c r="F12" s="36"/>
    </row>
    <row r="13" spans="1:6" ht="15">
      <c r="A13" s="52"/>
      <c r="B13" s="53"/>
      <c r="C13" s="52"/>
      <c r="D13" s="47"/>
      <c r="E13" s="47" t="s">
        <v>39</v>
      </c>
      <c r="F13" s="35" t="e">
        <f>SUM(F11-D13+E13)</f>
        <v>#VALUE!</v>
      </c>
    </row>
    <row r="14" spans="1:6" ht="15">
      <c r="A14" s="33"/>
      <c r="B14" s="34"/>
      <c r="C14" s="33"/>
      <c r="D14" s="36"/>
      <c r="E14" s="36"/>
      <c r="F14" s="36"/>
    </row>
    <row r="15" spans="1:6" ht="15">
      <c r="A15" s="52"/>
      <c r="B15" s="53"/>
      <c r="C15" s="52"/>
      <c r="D15" s="47"/>
      <c r="E15" s="47" t="s">
        <v>39</v>
      </c>
      <c r="F15" s="35" t="e">
        <f>SUM(F13-D15+E15)</f>
        <v>#VALUE!</v>
      </c>
    </row>
    <row r="16" spans="1:6" ht="15">
      <c r="A16" s="33"/>
      <c r="B16" s="34"/>
      <c r="C16" s="33"/>
      <c r="D16" s="36"/>
      <c r="E16" s="36"/>
      <c r="F16" s="36"/>
    </row>
    <row r="17" spans="1:6" ht="15">
      <c r="A17" s="52"/>
      <c r="B17" s="53"/>
      <c r="C17" s="52"/>
      <c r="D17" s="47"/>
      <c r="E17" s="47" t="s">
        <v>39</v>
      </c>
      <c r="F17" s="35" t="e">
        <f>SUM(F15-D17+E17)</f>
        <v>#VALUE!</v>
      </c>
    </row>
    <row r="18" spans="1:6" ht="15">
      <c r="A18" s="33"/>
      <c r="B18" s="34"/>
      <c r="C18" s="33"/>
      <c r="D18" s="36"/>
      <c r="E18" s="36"/>
      <c r="F18" s="36"/>
    </row>
    <row r="19" spans="1:6" ht="15">
      <c r="A19" s="52"/>
      <c r="B19" s="53"/>
      <c r="C19" s="52"/>
      <c r="D19" s="47"/>
      <c r="E19" s="47" t="s">
        <v>39</v>
      </c>
      <c r="F19" s="35" t="e">
        <f>SUM(F17-D19+E19)</f>
        <v>#VALUE!</v>
      </c>
    </row>
    <row r="20" spans="1:6" ht="15">
      <c r="A20" s="33"/>
      <c r="B20" s="34"/>
      <c r="C20" s="33"/>
      <c r="D20" s="36"/>
      <c r="E20" s="36"/>
      <c r="F20" s="36"/>
    </row>
    <row r="21" spans="1:6" ht="15">
      <c r="A21" s="52"/>
      <c r="B21" s="53"/>
      <c r="C21" s="52"/>
      <c r="D21" s="47"/>
      <c r="E21" s="47" t="s">
        <v>39</v>
      </c>
      <c r="F21" s="35" t="e">
        <f>SUM(F19-D21+E21)</f>
        <v>#VALUE!</v>
      </c>
    </row>
    <row r="22" spans="1:6" ht="15">
      <c r="A22" s="33"/>
      <c r="B22" s="34"/>
      <c r="C22" s="33"/>
      <c r="D22" s="36"/>
      <c r="E22" s="36"/>
      <c r="F22" s="36"/>
    </row>
    <row r="23" spans="1:6" ht="15">
      <c r="A23" s="52"/>
      <c r="B23" s="53"/>
      <c r="C23" s="52"/>
      <c r="D23" s="47"/>
      <c r="E23" s="47" t="s">
        <v>39</v>
      </c>
      <c r="F23" s="35" t="e">
        <f>SUM(F21-D23+E23)</f>
        <v>#VALUE!</v>
      </c>
    </row>
    <row r="24" spans="1:6" ht="15">
      <c r="A24" s="33"/>
      <c r="B24" s="34"/>
      <c r="C24" s="33"/>
      <c r="D24" s="36"/>
      <c r="E24" s="36"/>
      <c r="F24" s="36"/>
    </row>
    <row r="25" spans="1:6" ht="15">
      <c r="A25" s="52"/>
      <c r="B25" s="53"/>
      <c r="C25" s="52"/>
      <c r="D25" s="47"/>
      <c r="E25" s="47" t="s">
        <v>39</v>
      </c>
      <c r="F25" s="35" t="e">
        <f>SUM(F23-D25+E25)</f>
        <v>#VALUE!</v>
      </c>
    </row>
    <row r="26" spans="1:6" ht="15">
      <c r="A26" s="33"/>
      <c r="B26" s="34"/>
      <c r="C26" s="33"/>
      <c r="D26" s="36"/>
      <c r="E26" s="36"/>
      <c r="F26" s="36"/>
    </row>
    <row r="27" spans="1:6" ht="15">
      <c r="A27" s="52"/>
      <c r="B27" s="53"/>
      <c r="C27" s="52"/>
      <c r="D27" s="47"/>
      <c r="E27" s="47" t="s">
        <v>39</v>
      </c>
      <c r="F27" s="35" t="e">
        <f>SUM(F25-D27+E27)</f>
        <v>#VALUE!</v>
      </c>
    </row>
    <row r="28" spans="1:6" ht="15">
      <c r="A28" s="33"/>
      <c r="B28" s="34"/>
      <c r="C28" s="33"/>
      <c r="D28" s="36"/>
      <c r="E28" s="36"/>
      <c r="F28" s="36"/>
    </row>
  </sheetData>
  <pageMargins left="0.75" right="0.75" top="1" bottom="1" header="0.5" footer="0.5"/>
  <pageSetup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G9"/>
  <sheetViews>
    <sheetView zoomScale="150" zoomScaleNormal="150" zoomScalePageLayoutView="150" workbookViewId="0">
      <selection activeCell="A9" sqref="A9:A10"/>
    </sheetView>
  </sheetViews>
  <sheetFormatPr baseColWidth="10" defaultColWidth="10.83203125" defaultRowHeight="15" x14ac:dyDescent="0"/>
  <cols>
    <col min="1" max="1" width="25.1640625" style="1" bestFit="1" customWidth="1"/>
    <col min="2" max="2" width="7.5" style="1" bestFit="1" customWidth="1"/>
    <col min="3" max="3" width="9.5" style="1" bestFit="1" customWidth="1"/>
    <col min="4" max="4" width="16.33203125" style="1" bestFit="1" customWidth="1"/>
    <col min="5" max="5" width="10.6640625" style="1" bestFit="1" customWidth="1"/>
    <col min="6" max="6" width="20" style="1" bestFit="1" customWidth="1"/>
    <col min="7" max="7" width="14.83203125" style="1" bestFit="1" customWidth="1"/>
    <col min="8" max="16384" width="10.83203125" style="1"/>
  </cols>
  <sheetData>
    <row r="1" spans="1:7">
      <c r="A1" s="1" t="s">
        <v>10</v>
      </c>
    </row>
    <row r="2" spans="1:7"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</row>
    <row r="3" spans="1:7">
      <c r="B3" s="1">
        <v>55</v>
      </c>
      <c r="C3" s="1">
        <v>35</v>
      </c>
      <c r="D3" s="1">
        <v>40</v>
      </c>
      <c r="E3" s="1">
        <v>80</v>
      </c>
      <c r="F3" s="1">
        <v>50</v>
      </c>
      <c r="G3" s="1">
        <v>35</v>
      </c>
    </row>
    <row r="6" spans="1:7">
      <c r="A6" s="1" t="s">
        <v>17</v>
      </c>
    </row>
    <row r="7" spans="1:7">
      <c r="B7" s="1" t="s">
        <v>20</v>
      </c>
      <c r="C7" s="1" t="s">
        <v>21</v>
      </c>
      <c r="D7" s="1" t="s">
        <v>22</v>
      </c>
      <c r="E7" s="1" t="s">
        <v>23</v>
      </c>
      <c r="F7" s="1" t="s">
        <v>24</v>
      </c>
      <c r="G7" s="1" t="s">
        <v>25</v>
      </c>
    </row>
    <row r="8" spans="1:7">
      <c r="A8" s="1" t="s">
        <v>18</v>
      </c>
      <c r="B8" s="1">
        <v>10</v>
      </c>
      <c r="C8" s="1">
        <v>4</v>
      </c>
      <c r="D8" s="1">
        <v>1</v>
      </c>
      <c r="E8" s="1">
        <v>4</v>
      </c>
      <c r="F8" s="1">
        <v>10</v>
      </c>
      <c r="G8" s="1">
        <v>2</v>
      </c>
    </row>
    <row r="9" spans="1:7">
      <c r="A9" s="1" t="s">
        <v>19</v>
      </c>
      <c r="B9" s="1">
        <v>2</v>
      </c>
      <c r="C9" s="1">
        <v>3</v>
      </c>
      <c r="D9" s="1">
        <v>0</v>
      </c>
      <c r="E9" s="1">
        <v>5</v>
      </c>
      <c r="F9" s="1">
        <v>15</v>
      </c>
      <c r="G9" s="1">
        <v>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H22"/>
  <sheetViews>
    <sheetView workbookViewId="0">
      <selection activeCell="C1" sqref="C1:G1"/>
    </sheetView>
  </sheetViews>
  <sheetFormatPr baseColWidth="10" defaultColWidth="11.1640625" defaultRowHeight="15" x14ac:dyDescent="0"/>
  <cols>
    <col min="1" max="1" width="5" customWidth="1"/>
    <col min="2" max="2" width="18.33203125" customWidth="1"/>
    <col min="3" max="3" width="13.33203125" customWidth="1"/>
    <col min="4" max="4" width="2" customWidth="1"/>
    <col min="5" max="5" width="11.1640625" customWidth="1"/>
    <col min="6" max="6" width="2" customWidth="1"/>
    <col min="7" max="7" width="18.33203125" customWidth="1"/>
    <col min="8" max="8" width="13.33203125" customWidth="1"/>
    <col min="9" max="9" width="5.33203125" customWidth="1"/>
  </cols>
  <sheetData>
    <row r="1" spans="1:8" ht="31" thickBot="1">
      <c r="A1" s="3"/>
      <c r="B1" s="2"/>
      <c r="C1" s="60" t="str">
        <f>IF(ProsTable[[#Totals],[Importance]]=ConsTable[[#Totals],[Importance]],"It's a tie!",IF(ConsTable[[#Totals],[Importance]]&gt;ProsTable[[#Totals],[Importance]],"The Cons win!","The Pros win!"))</f>
        <v>The Pros win!</v>
      </c>
      <c r="D1" s="60"/>
      <c r="E1" s="60"/>
      <c r="F1" s="60"/>
      <c r="G1" s="60"/>
      <c r="H1" s="2"/>
    </row>
    <row r="2" spans="1:8" ht="16" thickBot="1">
      <c r="E2" s="4"/>
      <c r="F2" s="4"/>
    </row>
    <row r="3" spans="1:8" ht="33">
      <c r="B3" s="61" t="str">
        <f>"+ Pros +"</f>
        <v>+ Pros +</v>
      </c>
      <c r="C3" s="62"/>
      <c r="D3" s="5"/>
      <c r="E3" s="6" t="s">
        <v>0</v>
      </c>
      <c r="F3" s="3"/>
      <c r="G3" s="61" t="str">
        <f>"- Cons -"</f>
        <v>- Cons -</v>
      </c>
      <c r="H3" s="62"/>
    </row>
    <row r="4" spans="1:8">
      <c r="B4" s="3" t="s">
        <v>1</v>
      </c>
      <c r="C4" s="7" t="s">
        <v>2</v>
      </c>
      <c r="G4" s="3" t="s">
        <v>1</v>
      </c>
      <c r="H4" s="3" t="s">
        <v>2</v>
      </c>
    </row>
    <row r="5" spans="1:8" ht="45">
      <c r="B5" s="8" t="s">
        <v>3</v>
      </c>
      <c r="C5" s="9">
        <v>2</v>
      </c>
      <c r="D5" s="10"/>
      <c r="E5" s="11"/>
      <c r="F5" s="10"/>
      <c r="G5" s="12" t="s">
        <v>4</v>
      </c>
      <c r="H5" s="12">
        <v>2</v>
      </c>
    </row>
    <row r="6" spans="1:8" ht="18">
      <c r="B6" s="8" t="s">
        <v>5</v>
      </c>
      <c r="C6" s="13">
        <v>4</v>
      </c>
      <c r="D6" s="10"/>
      <c r="E6" s="10"/>
      <c r="F6" s="10"/>
      <c r="G6" s="12" t="s">
        <v>6</v>
      </c>
      <c r="H6" s="12">
        <v>3</v>
      </c>
    </row>
    <row r="7" spans="1:8" ht="18">
      <c r="B7" s="8" t="s">
        <v>7</v>
      </c>
      <c r="C7" s="13">
        <v>1</v>
      </c>
      <c r="D7" s="10"/>
      <c r="E7" s="10"/>
      <c r="F7" s="10"/>
      <c r="G7" s="12" t="s">
        <v>8</v>
      </c>
      <c r="H7" s="12">
        <v>1</v>
      </c>
    </row>
    <row r="8" spans="1:8" ht="18">
      <c r="B8" s="8"/>
      <c r="C8" s="13"/>
      <c r="D8" s="10"/>
      <c r="E8" s="10"/>
      <c r="F8" s="10"/>
      <c r="G8" s="12"/>
      <c r="H8" s="12"/>
    </row>
    <row r="9" spans="1:8" ht="18">
      <c r="B9" s="8"/>
      <c r="C9" s="13"/>
      <c r="D9" s="10"/>
      <c r="E9" s="10"/>
      <c r="F9" s="10"/>
      <c r="G9" s="12"/>
      <c r="H9" s="12"/>
    </row>
    <row r="10" spans="1:8" ht="18">
      <c r="B10" s="8"/>
      <c r="C10" s="13"/>
      <c r="D10" s="10"/>
      <c r="E10" s="10"/>
      <c r="F10" s="10"/>
      <c r="G10" s="12"/>
      <c r="H10" s="12"/>
    </row>
    <row r="11" spans="1:8" ht="18">
      <c r="B11" s="8"/>
      <c r="C11" s="13"/>
      <c r="D11" s="10"/>
      <c r="E11" s="10"/>
      <c r="F11" s="10"/>
      <c r="G11" s="12"/>
      <c r="H11" s="12"/>
    </row>
    <row r="12" spans="1:8" ht="18">
      <c r="B12" s="8"/>
      <c r="C12" s="13"/>
      <c r="D12" s="10"/>
      <c r="E12" s="10"/>
      <c r="F12" s="10"/>
      <c r="G12" s="12"/>
      <c r="H12" s="12"/>
    </row>
    <row r="13" spans="1:8" ht="18">
      <c r="B13" s="8"/>
      <c r="C13" s="13"/>
      <c r="D13" s="10"/>
      <c r="E13" s="10"/>
      <c r="F13" s="10"/>
      <c r="G13" s="12"/>
      <c r="H13" s="12"/>
    </row>
    <row r="14" spans="1:8" ht="18">
      <c r="B14" s="8"/>
      <c r="C14" s="13"/>
      <c r="D14" s="10"/>
      <c r="E14" s="10"/>
      <c r="F14" s="10"/>
      <c r="G14" s="12"/>
      <c r="H14" s="12"/>
    </row>
    <row r="15" spans="1:8" ht="18">
      <c r="B15" s="8"/>
      <c r="C15" s="13"/>
      <c r="D15" s="10"/>
      <c r="E15" s="10"/>
      <c r="F15" s="10"/>
      <c r="G15" s="12"/>
      <c r="H15" s="12"/>
    </row>
    <row r="16" spans="1:8" ht="18">
      <c r="B16" s="8"/>
      <c r="C16" s="13"/>
      <c r="D16" s="10"/>
      <c r="E16" s="10"/>
      <c r="F16" s="10"/>
      <c r="G16" s="12"/>
      <c r="H16" s="12"/>
    </row>
    <row r="17" spans="2:8" ht="18">
      <c r="B17" s="8"/>
      <c r="C17" s="13"/>
      <c r="D17" s="10"/>
      <c r="E17" s="10"/>
      <c r="F17" s="10"/>
      <c r="G17" s="12"/>
      <c r="H17" s="12"/>
    </row>
    <row r="18" spans="2:8" ht="18">
      <c r="B18" s="8"/>
      <c r="C18" s="13"/>
      <c r="D18" s="10"/>
      <c r="E18" s="10"/>
      <c r="F18" s="10"/>
      <c r="G18" s="12"/>
      <c r="H18" s="12"/>
    </row>
    <row r="19" spans="2:8" ht="36">
      <c r="B19" s="14" t="s">
        <v>9</v>
      </c>
      <c r="C19" s="15">
        <f>SUBTOTAL(109,ProsTable[Importance])</f>
        <v>7</v>
      </c>
      <c r="G19" s="14" t="s">
        <v>9</v>
      </c>
      <c r="H19" s="16">
        <f>SUBTOTAL(109,ConsTable[Importance])</f>
        <v>6</v>
      </c>
    </row>
    <row r="22" spans="2:8">
      <c r="D22" s="3"/>
    </row>
  </sheetData>
  <mergeCells count="3">
    <mergeCell ref="C1:G1"/>
    <mergeCell ref="B3:C3"/>
    <mergeCell ref="G3:H3"/>
  </mergeCells>
  <dataValidations count="1">
    <dataValidation type="list" allowBlank="1" showInputMessage="1" showErrorMessage="1" sqref="D5 H5:H18 C6:D14 D15:D22 C17:C18 C15">
      <formula1>"1,2,3,4,5"</formula1>
    </dataValidation>
  </dataValidations>
  <pageMargins left="0.75" right="0.75" top="1" bottom="1" header="0.5" footer="0.5"/>
  <legacyDrawing r:id="rId1"/>
  <tableParts count="2">
    <tablePart r:id="rId2"/>
    <tablePart r:id="rId3"/>
  </tablePart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3366FF"/>
  </sheetPr>
  <dimension ref="A1:E20"/>
  <sheetViews>
    <sheetView zoomScale="150" zoomScaleNormal="150" zoomScalePageLayoutView="150" workbookViewId="0">
      <selection activeCell="C23" sqref="C23"/>
    </sheetView>
  </sheetViews>
  <sheetFormatPr baseColWidth="10" defaultColWidth="10.83203125" defaultRowHeight="23" customHeight="1" x14ac:dyDescent="0"/>
  <cols>
    <col min="1" max="1" width="59.33203125" style="1" customWidth="1"/>
    <col min="2" max="2" width="25.83203125" style="1" bestFit="1" customWidth="1"/>
    <col min="3" max="3" width="18.6640625" style="1" bestFit="1" customWidth="1"/>
    <col min="4" max="4" width="16" style="1" bestFit="1" customWidth="1"/>
    <col min="5" max="5" width="13.33203125" style="1" bestFit="1" customWidth="1"/>
    <col min="6" max="6" width="15.5" style="1" customWidth="1"/>
    <col min="7" max="16384" width="10.83203125" style="1"/>
  </cols>
  <sheetData>
    <row r="1" spans="1:5" ht="20">
      <c r="A1" s="25" t="s">
        <v>57</v>
      </c>
      <c r="B1" s="26" t="s">
        <v>65</v>
      </c>
      <c r="C1" s="26" t="s">
        <v>66</v>
      </c>
      <c r="D1" s="26" t="s">
        <v>58</v>
      </c>
    </row>
    <row r="2" spans="1:5" ht="15">
      <c r="A2" s="26" t="s">
        <v>59</v>
      </c>
      <c r="B2" s="26" t="s">
        <v>60</v>
      </c>
      <c r="C2" s="26"/>
      <c r="D2" s="26" t="s">
        <v>60</v>
      </c>
      <c r="E2" s="26" t="s">
        <v>61</v>
      </c>
    </row>
    <row r="3" spans="1:5" ht="15">
      <c r="A3" s="52"/>
      <c r="B3" s="27"/>
      <c r="C3" s="54"/>
      <c r="D3" s="27"/>
      <c r="E3" s="54"/>
    </row>
    <row r="4" spans="1:5" ht="15">
      <c r="A4" s="52"/>
      <c r="B4" s="27"/>
      <c r="C4" s="54"/>
      <c r="D4" s="27"/>
      <c r="E4" s="54"/>
    </row>
    <row r="5" spans="1:5" ht="15">
      <c r="A5" s="52"/>
      <c r="B5" s="27"/>
      <c r="C5" s="54"/>
      <c r="D5" s="27"/>
      <c r="E5" s="54"/>
    </row>
    <row r="6" spans="1:5" ht="15">
      <c r="A6" s="52"/>
      <c r="B6" s="27"/>
      <c r="C6" s="54"/>
      <c r="D6" s="27"/>
      <c r="E6" s="54"/>
    </row>
    <row r="7" spans="1:5" ht="15">
      <c r="A7" s="52"/>
      <c r="B7" s="27"/>
      <c r="C7" s="54"/>
      <c r="D7" s="27"/>
      <c r="E7" s="54"/>
    </row>
    <row r="8" spans="1:5" ht="15">
      <c r="A8" s="52"/>
      <c r="B8" s="27"/>
      <c r="C8" s="54"/>
      <c r="D8" s="27"/>
      <c r="E8" s="54"/>
    </row>
    <row r="9" spans="1:5" ht="15">
      <c r="A9" s="52"/>
      <c r="B9" s="27"/>
      <c r="C9" s="54"/>
      <c r="D9" s="27"/>
      <c r="E9" s="54"/>
    </row>
    <row r="10" spans="1:5" ht="15">
      <c r="A10" s="52"/>
      <c r="B10" s="27"/>
      <c r="C10" s="54"/>
      <c r="D10" s="27"/>
      <c r="E10" s="54"/>
    </row>
    <row r="11" spans="1:5" ht="15">
      <c r="A11" s="52"/>
      <c r="B11" s="27"/>
      <c r="C11" s="54"/>
      <c r="D11" s="27"/>
      <c r="E11" s="54"/>
    </row>
    <row r="12" spans="1:5" ht="15">
      <c r="A12" s="52"/>
      <c r="B12" s="27"/>
      <c r="C12" s="54"/>
      <c r="D12" s="27"/>
      <c r="E12" s="54"/>
    </row>
    <row r="13" spans="1:5" ht="15">
      <c r="A13" s="52"/>
      <c r="B13" s="27"/>
      <c r="C13" s="54"/>
      <c r="D13" s="27"/>
      <c r="E13" s="54"/>
    </row>
    <row r="14" spans="1:5" ht="15">
      <c r="A14" s="52"/>
      <c r="B14" s="27"/>
      <c r="C14" s="54"/>
      <c r="D14" s="27"/>
      <c r="E14" s="54"/>
    </row>
    <row r="15" spans="1:5" ht="15">
      <c r="A15" s="52"/>
      <c r="B15" s="27"/>
      <c r="C15" s="54"/>
      <c r="D15" s="27"/>
      <c r="E15" s="54"/>
    </row>
    <row r="16" spans="1:5" ht="15">
      <c r="A16" s="52"/>
      <c r="B16" s="27"/>
      <c r="C16" s="54"/>
      <c r="D16" s="27"/>
      <c r="E16" s="54"/>
    </row>
    <row r="17" spans="1:5" ht="15">
      <c r="A17" s="52"/>
      <c r="B17" s="27"/>
      <c r="C17" s="54"/>
      <c r="D17" s="27"/>
      <c r="E17" s="54"/>
    </row>
    <row r="18" spans="1:5" ht="15">
      <c r="A18" s="28" t="s">
        <v>62</v>
      </c>
      <c r="B18" s="54"/>
      <c r="C18" s="54"/>
      <c r="D18" s="29"/>
      <c r="E18" s="54"/>
    </row>
    <row r="19" spans="1:5" ht="15">
      <c r="A19" s="30" t="s">
        <v>124</v>
      </c>
      <c r="B19" s="28" t="s">
        <v>63</v>
      </c>
      <c r="C19" s="28" t="s">
        <v>63</v>
      </c>
      <c r="D19" s="29"/>
      <c r="E19" s="28" t="s">
        <v>64</v>
      </c>
    </row>
    <row r="20" spans="1:5" ht="15">
      <c r="A20" s="55" t="s">
        <v>123</v>
      </c>
      <c r="B20" s="31"/>
      <c r="C20" s="3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00FF"/>
  </sheetPr>
  <dimension ref="A3:H15"/>
  <sheetViews>
    <sheetView zoomScale="125" zoomScaleNormal="125" zoomScalePageLayoutView="125" workbookViewId="0">
      <selection activeCell="F16" sqref="F16"/>
    </sheetView>
  </sheetViews>
  <sheetFormatPr baseColWidth="10" defaultColWidth="10.83203125" defaultRowHeight="15" x14ac:dyDescent="0"/>
  <cols>
    <col min="1" max="1" width="17.6640625" style="1" bestFit="1" customWidth="1"/>
    <col min="2" max="16384" width="10.83203125" style="1"/>
  </cols>
  <sheetData>
    <row r="3" spans="1:8" ht="53">
      <c r="A3" s="20" t="s">
        <v>90</v>
      </c>
      <c r="B3" s="42" t="s">
        <v>67</v>
      </c>
      <c r="C3" s="42" t="s">
        <v>68</v>
      </c>
      <c r="D3" s="42" t="s">
        <v>69</v>
      </c>
      <c r="E3" s="42" t="s">
        <v>70</v>
      </c>
      <c r="F3" s="42" t="s">
        <v>71</v>
      </c>
      <c r="G3" s="42" t="s">
        <v>72</v>
      </c>
      <c r="H3" s="42" t="s">
        <v>89</v>
      </c>
    </row>
    <row r="4" spans="1:8">
      <c r="A4" s="20" t="s">
        <v>91</v>
      </c>
      <c r="B4" s="20">
        <v>85</v>
      </c>
      <c r="C4" s="20">
        <v>90</v>
      </c>
      <c r="D4" s="20">
        <v>62</v>
      </c>
      <c r="E4" s="20">
        <v>50</v>
      </c>
      <c r="F4" s="20">
        <v>28</v>
      </c>
      <c r="G4" s="20">
        <v>77</v>
      </c>
      <c r="H4" s="44">
        <f>AVERAGE(B4:G4)</f>
        <v>65.333333333333329</v>
      </c>
    </row>
    <row r="5" spans="1:8">
      <c r="A5" s="20" t="s">
        <v>92</v>
      </c>
      <c r="B5" s="20">
        <v>70</v>
      </c>
      <c r="C5" s="20">
        <v>43</v>
      </c>
      <c r="D5" s="20">
        <v>88</v>
      </c>
      <c r="E5" s="20">
        <v>70</v>
      </c>
      <c r="F5" s="20">
        <v>15</v>
      </c>
      <c r="G5" s="20">
        <v>80</v>
      </c>
      <c r="H5" s="44">
        <f>AVERAGE(B5:G5)</f>
        <v>61</v>
      </c>
    </row>
    <row r="6" spans="1:8">
      <c r="A6" s="52"/>
      <c r="B6" s="52"/>
      <c r="C6" s="52"/>
      <c r="D6" s="52"/>
      <c r="E6" s="52"/>
      <c r="F6" s="52"/>
      <c r="G6" s="52"/>
      <c r="H6" s="44" t="e">
        <f t="shared" ref="H6:H13" si="0">AVERAGE(B6:G6)</f>
        <v>#DIV/0!</v>
      </c>
    </row>
    <row r="7" spans="1:8">
      <c r="A7" s="52"/>
      <c r="B7" s="52"/>
      <c r="C7" s="52"/>
      <c r="D7" s="52"/>
      <c r="E7" s="52"/>
      <c r="F7" s="52"/>
      <c r="G7" s="52"/>
      <c r="H7" s="44" t="e">
        <f t="shared" si="0"/>
        <v>#DIV/0!</v>
      </c>
    </row>
    <row r="8" spans="1:8">
      <c r="A8" s="52"/>
      <c r="B8" s="52"/>
      <c r="C8" s="52"/>
      <c r="D8" s="52"/>
      <c r="E8" s="52"/>
      <c r="F8" s="52"/>
      <c r="G8" s="52"/>
      <c r="H8" s="44" t="e">
        <f t="shared" si="0"/>
        <v>#DIV/0!</v>
      </c>
    </row>
    <row r="9" spans="1:8">
      <c r="A9" s="52"/>
      <c r="B9" s="52"/>
      <c r="C9" s="52"/>
      <c r="D9" s="52"/>
      <c r="E9" s="52"/>
      <c r="F9" s="52"/>
      <c r="G9" s="52"/>
      <c r="H9" s="44" t="e">
        <f t="shared" si="0"/>
        <v>#DIV/0!</v>
      </c>
    </row>
    <row r="10" spans="1:8">
      <c r="A10" s="52"/>
      <c r="B10" s="52"/>
      <c r="C10" s="52"/>
      <c r="D10" s="52"/>
      <c r="E10" s="52"/>
      <c r="F10" s="52"/>
      <c r="G10" s="52"/>
      <c r="H10" s="44" t="e">
        <f t="shared" si="0"/>
        <v>#DIV/0!</v>
      </c>
    </row>
    <row r="11" spans="1:8">
      <c r="A11" s="52"/>
      <c r="B11" s="52"/>
      <c r="C11" s="52"/>
      <c r="D11" s="52"/>
      <c r="E11" s="52"/>
      <c r="F11" s="52"/>
      <c r="G11" s="52"/>
      <c r="H11" s="44" t="e">
        <f t="shared" si="0"/>
        <v>#DIV/0!</v>
      </c>
    </row>
    <row r="12" spans="1:8">
      <c r="A12" s="52"/>
      <c r="B12" s="52"/>
      <c r="C12" s="52"/>
      <c r="D12" s="52"/>
      <c r="E12" s="52"/>
      <c r="F12" s="52"/>
      <c r="G12" s="52"/>
      <c r="H12" s="44" t="e">
        <f t="shared" si="0"/>
        <v>#DIV/0!</v>
      </c>
    </row>
    <row r="13" spans="1:8">
      <c r="A13" s="52"/>
      <c r="B13" s="52"/>
      <c r="C13" s="52"/>
      <c r="D13" s="52"/>
      <c r="E13" s="52"/>
      <c r="F13" s="52"/>
      <c r="G13" s="52"/>
      <c r="H13" s="44" t="e">
        <f t="shared" si="0"/>
        <v>#DIV/0!</v>
      </c>
    </row>
    <row r="14" spans="1:8">
      <c r="H14" s="43"/>
    </row>
    <row r="15" spans="1:8">
      <c r="H15" s="4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660066"/>
  </sheetPr>
  <dimension ref="A1:F35"/>
  <sheetViews>
    <sheetView workbookViewId="0">
      <selection activeCell="B1" sqref="B1"/>
    </sheetView>
  </sheetViews>
  <sheetFormatPr baseColWidth="10" defaultRowHeight="15" x14ac:dyDescent="0"/>
  <cols>
    <col min="1" max="1" width="42" style="1" bestFit="1" customWidth="1"/>
    <col min="2" max="2" width="29.83203125" style="1" bestFit="1" customWidth="1"/>
    <col min="3" max="3" width="10.1640625" bestFit="1" customWidth="1"/>
    <col min="4" max="4" width="24.33203125" style="1" bestFit="1" customWidth="1"/>
    <col min="5" max="5" width="10.83203125" style="1"/>
    <col min="6" max="6" width="21" style="1" bestFit="1" customWidth="1"/>
    <col min="7" max="16384" width="10.83203125" style="1"/>
  </cols>
  <sheetData>
    <row r="1" spans="1:6">
      <c r="A1" s="46" t="s">
        <v>93</v>
      </c>
    </row>
    <row r="2" spans="1:6" ht="18">
      <c r="A2" s="18" t="s">
        <v>104</v>
      </c>
    </row>
    <row r="3" spans="1:6" ht="18">
      <c r="A3" s="48"/>
      <c r="B3" s="1" t="s">
        <v>99</v>
      </c>
      <c r="C3" s="1" t="s">
        <v>98</v>
      </c>
      <c r="D3" s="1" t="s">
        <v>94</v>
      </c>
      <c r="E3" s="1" t="s">
        <v>96</v>
      </c>
    </row>
    <row r="4" spans="1:6">
      <c r="B4" s="1" t="s">
        <v>95</v>
      </c>
      <c r="C4" s="1" t="s">
        <v>100</v>
      </c>
      <c r="D4" s="1" t="s">
        <v>95</v>
      </c>
      <c r="E4" s="1" t="s">
        <v>97</v>
      </c>
    </row>
    <row r="5" spans="1:6">
      <c r="A5" s="1" t="s">
        <v>106</v>
      </c>
      <c r="B5" s="49">
        <v>107</v>
      </c>
      <c r="C5" s="1">
        <f>(B5*2)</f>
        <v>214</v>
      </c>
      <c r="D5" s="49">
        <v>75</v>
      </c>
      <c r="E5" s="1">
        <f>D5*2</f>
        <v>150</v>
      </c>
      <c r="F5" s="50"/>
    </row>
    <row r="6" spans="1:6">
      <c r="A6" s="1" t="s">
        <v>105</v>
      </c>
      <c r="B6" s="49"/>
      <c r="C6" s="1">
        <f t="shared" ref="C6:C9" si="0">(B6*2)</f>
        <v>0</v>
      </c>
      <c r="D6" s="49"/>
      <c r="E6" s="1">
        <f t="shared" ref="E6:E9" si="1">D6*2</f>
        <v>0</v>
      </c>
      <c r="F6" s="50"/>
    </row>
    <row r="7" spans="1:6">
      <c r="A7" s="1" t="s">
        <v>107</v>
      </c>
      <c r="B7" s="49"/>
      <c r="C7" s="1">
        <f t="shared" si="0"/>
        <v>0</v>
      </c>
      <c r="D7" s="49"/>
      <c r="E7" s="1">
        <f t="shared" si="1"/>
        <v>0</v>
      </c>
      <c r="F7" s="50"/>
    </row>
    <row r="8" spans="1:6">
      <c r="A8" s="1" t="s">
        <v>108</v>
      </c>
      <c r="B8" s="49"/>
      <c r="C8" s="1">
        <f t="shared" si="0"/>
        <v>0</v>
      </c>
      <c r="D8" s="49"/>
      <c r="E8" s="1">
        <f t="shared" si="1"/>
        <v>0</v>
      </c>
      <c r="F8" s="50"/>
    </row>
    <row r="9" spans="1:6">
      <c r="A9" s="1" t="s">
        <v>109</v>
      </c>
      <c r="B9" s="49"/>
      <c r="C9" s="1">
        <f t="shared" si="0"/>
        <v>0</v>
      </c>
      <c r="D9" s="49"/>
      <c r="E9" s="1">
        <f t="shared" si="1"/>
        <v>0</v>
      </c>
      <c r="F9" s="50"/>
    </row>
    <row r="12" spans="1:6">
      <c r="A12" s="1" t="s">
        <v>101</v>
      </c>
    </row>
    <row r="13" spans="1:6">
      <c r="A13" s="1" t="s">
        <v>102</v>
      </c>
    </row>
    <row r="14" spans="1:6">
      <c r="A14" s="49"/>
    </row>
    <row r="16" spans="1:6">
      <c r="A16" s="1" t="s">
        <v>103</v>
      </c>
    </row>
    <row r="17" spans="1:2">
      <c r="A17" s="1" t="s">
        <v>112</v>
      </c>
      <c r="B17" s="50">
        <f>A14*12</f>
        <v>0</v>
      </c>
    </row>
    <row r="19" spans="1:2">
      <c r="A19" s="1" t="s">
        <v>110</v>
      </c>
    </row>
    <row r="20" spans="1:2">
      <c r="A20" s="49"/>
    </row>
    <row r="22" spans="1:2">
      <c r="A22" s="1" t="s">
        <v>111</v>
      </c>
    </row>
    <row r="23" spans="1:2">
      <c r="A23" s="51"/>
    </row>
    <row r="25" spans="1:2">
      <c r="A25" s="1" t="s">
        <v>113</v>
      </c>
      <c r="B25" s="50">
        <f>A20*A23</f>
        <v>0</v>
      </c>
    </row>
    <row r="26" spans="1:2">
      <c r="A26" s="1" t="s">
        <v>116</v>
      </c>
      <c r="B26" s="50">
        <f>A20*12</f>
        <v>0</v>
      </c>
    </row>
    <row r="27" spans="1:2">
      <c r="A27" s="1" t="s">
        <v>115</v>
      </c>
      <c r="B27" s="50">
        <f>A20*20</f>
        <v>0</v>
      </c>
    </row>
    <row r="28" spans="1:2">
      <c r="A28" s="1" t="s">
        <v>114</v>
      </c>
      <c r="B28" s="50">
        <f>A20*25</f>
        <v>0</v>
      </c>
    </row>
    <row r="30" spans="1:2">
      <c r="A30" s="1" t="s">
        <v>117</v>
      </c>
    </row>
    <row r="31" spans="1:2">
      <c r="A31" s="1" t="s">
        <v>118</v>
      </c>
    </row>
    <row r="32" spans="1:2">
      <c r="A32" s="1" t="s">
        <v>119</v>
      </c>
    </row>
    <row r="33" spans="1:2">
      <c r="A33" s="1" t="s">
        <v>120</v>
      </c>
      <c r="B33" s="51"/>
    </row>
    <row r="35" spans="1:2">
      <c r="A35" s="1" t="s">
        <v>121</v>
      </c>
      <c r="B35" s="50">
        <f>SUM(B17:B33)</f>
        <v>0</v>
      </c>
    </row>
  </sheetData>
  <conditionalFormatting sqref="A7 A1:A4 A9">
    <cfRule type="top10" dxfId="1" priority="2" rank="10"/>
  </conditionalFormatting>
  <conditionalFormatting sqref="E4 D3:E3">
    <cfRule type="top10" dxfId="0" priority="1" rank="10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1"/>
  <sheetViews>
    <sheetView workbookViewId="0">
      <selection activeCell="R36" sqref="R36"/>
    </sheetView>
  </sheetViews>
  <sheetFormatPr baseColWidth="10" defaultColWidth="8.83203125" defaultRowHeight="15" x14ac:dyDescent="0"/>
  <cols>
    <col min="1" max="1" width="9.83203125" style="38" bestFit="1" customWidth="1"/>
    <col min="2" max="10" width="6.83203125" style="38" customWidth="1"/>
    <col min="11" max="11" width="11.83203125" style="38" customWidth="1"/>
    <col min="12" max="256" width="12" customWidth="1"/>
    <col min="257" max="257" width="9.83203125" bestFit="1" customWidth="1"/>
    <col min="258" max="266" width="6.83203125" customWidth="1"/>
    <col min="267" max="267" width="11.83203125" customWidth="1"/>
    <col min="268" max="512" width="12" customWidth="1"/>
    <col min="513" max="513" width="9.83203125" bestFit="1" customWidth="1"/>
    <col min="514" max="522" width="6.83203125" customWidth="1"/>
    <col min="523" max="523" width="11.83203125" customWidth="1"/>
    <col min="524" max="768" width="12" customWidth="1"/>
    <col min="769" max="769" width="9.83203125" bestFit="1" customWidth="1"/>
    <col min="770" max="778" width="6.83203125" customWidth="1"/>
    <col min="779" max="779" width="11.83203125" customWidth="1"/>
    <col min="780" max="1024" width="12" customWidth="1"/>
    <col min="1025" max="1025" width="9.83203125" bestFit="1" customWidth="1"/>
    <col min="1026" max="1034" width="6.83203125" customWidth="1"/>
    <col min="1035" max="1035" width="11.83203125" customWidth="1"/>
    <col min="1036" max="1280" width="12" customWidth="1"/>
    <col min="1281" max="1281" width="9.83203125" bestFit="1" customWidth="1"/>
    <col min="1282" max="1290" width="6.83203125" customWidth="1"/>
    <col min="1291" max="1291" width="11.83203125" customWidth="1"/>
    <col min="1292" max="1536" width="12" customWidth="1"/>
    <col min="1537" max="1537" width="9.83203125" bestFit="1" customWidth="1"/>
    <col min="1538" max="1546" width="6.83203125" customWidth="1"/>
    <col min="1547" max="1547" width="11.83203125" customWidth="1"/>
    <col min="1548" max="1792" width="12" customWidth="1"/>
    <col min="1793" max="1793" width="9.83203125" bestFit="1" customWidth="1"/>
    <col min="1794" max="1802" width="6.83203125" customWidth="1"/>
    <col min="1803" max="1803" width="11.83203125" customWidth="1"/>
    <col min="1804" max="2048" width="12" customWidth="1"/>
    <col min="2049" max="2049" width="9.83203125" bestFit="1" customWidth="1"/>
    <col min="2050" max="2058" width="6.83203125" customWidth="1"/>
    <col min="2059" max="2059" width="11.83203125" customWidth="1"/>
    <col min="2060" max="2304" width="12" customWidth="1"/>
    <col min="2305" max="2305" width="9.83203125" bestFit="1" customWidth="1"/>
    <col min="2306" max="2314" width="6.83203125" customWidth="1"/>
    <col min="2315" max="2315" width="11.83203125" customWidth="1"/>
    <col min="2316" max="2560" width="12" customWidth="1"/>
    <col min="2561" max="2561" width="9.83203125" bestFit="1" customWidth="1"/>
    <col min="2562" max="2570" width="6.83203125" customWidth="1"/>
    <col min="2571" max="2571" width="11.83203125" customWidth="1"/>
    <col min="2572" max="2816" width="12" customWidth="1"/>
    <col min="2817" max="2817" width="9.83203125" bestFit="1" customWidth="1"/>
    <col min="2818" max="2826" width="6.83203125" customWidth="1"/>
    <col min="2827" max="2827" width="11.83203125" customWidth="1"/>
    <col min="2828" max="3072" width="12" customWidth="1"/>
    <col min="3073" max="3073" width="9.83203125" bestFit="1" customWidth="1"/>
    <col min="3074" max="3082" width="6.83203125" customWidth="1"/>
    <col min="3083" max="3083" width="11.83203125" customWidth="1"/>
    <col min="3084" max="3328" width="12" customWidth="1"/>
    <col min="3329" max="3329" width="9.83203125" bestFit="1" customWidth="1"/>
    <col min="3330" max="3338" width="6.83203125" customWidth="1"/>
    <col min="3339" max="3339" width="11.83203125" customWidth="1"/>
    <col min="3340" max="3584" width="12" customWidth="1"/>
    <col min="3585" max="3585" width="9.83203125" bestFit="1" customWidth="1"/>
    <col min="3586" max="3594" width="6.83203125" customWidth="1"/>
    <col min="3595" max="3595" width="11.83203125" customWidth="1"/>
    <col min="3596" max="3840" width="12" customWidth="1"/>
    <col min="3841" max="3841" width="9.83203125" bestFit="1" customWidth="1"/>
    <col min="3842" max="3850" width="6.83203125" customWidth="1"/>
    <col min="3851" max="3851" width="11.83203125" customWidth="1"/>
    <col min="3852" max="4096" width="12" customWidth="1"/>
    <col min="4097" max="4097" width="9.83203125" bestFit="1" customWidth="1"/>
    <col min="4098" max="4106" width="6.83203125" customWidth="1"/>
    <col min="4107" max="4107" width="11.83203125" customWidth="1"/>
    <col min="4108" max="4352" width="12" customWidth="1"/>
    <col min="4353" max="4353" width="9.83203125" bestFit="1" customWidth="1"/>
    <col min="4354" max="4362" width="6.83203125" customWidth="1"/>
    <col min="4363" max="4363" width="11.83203125" customWidth="1"/>
    <col min="4364" max="4608" width="12" customWidth="1"/>
    <col min="4609" max="4609" width="9.83203125" bestFit="1" customWidth="1"/>
    <col min="4610" max="4618" width="6.83203125" customWidth="1"/>
    <col min="4619" max="4619" width="11.83203125" customWidth="1"/>
    <col min="4620" max="4864" width="12" customWidth="1"/>
    <col min="4865" max="4865" width="9.83203125" bestFit="1" customWidth="1"/>
    <col min="4866" max="4874" width="6.83203125" customWidth="1"/>
    <col min="4875" max="4875" width="11.83203125" customWidth="1"/>
    <col min="4876" max="5120" width="12" customWidth="1"/>
    <col min="5121" max="5121" width="9.83203125" bestFit="1" customWidth="1"/>
    <col min="5122" max="5130" width="6.83203125" customWidth="1"/>
    <col min="5131" max="5131" width="11.83203125" customWidth="1"/>
    <col min="5132" max="5376" width="12" customWidth="1"/>
    <col min="5377" max="5377" width="9.83203125" bestFit="1" customWidth="1"/>
    <col min="5378" max="5386" width="6.83203125" customWidth="1"/>
    <col min="5387" max="5387" width="11.83203125" customWidth="1"/>
    <col min="5388" max="5632" width="12" customWidth="1"/>
    <col min="5633" max="5633" width="9.83203125" bestFit="1" customWidth="1"/>
    <col min="5634" max="5642" width="6.83203125" customWidth="1"/>
    <col min="5643" max="5643" width="11.83203125" customWidth="1"/>
    <col min="5644" max="5888" width="12" customWidth="1"/>
    <col min="5889" max="5889" width="9.83203125" bestFit="1" customWidth="1"/>
    <col min="5890" max="5898" width="6.83203125" customWidth="1"/>
    <col min="5899" max="5899" width="11.83203125" customWidth="1"/>
    <col min="5900" max="6144" width="12" customWidth="1"/>
    <col min="6145" max="6145" width="9.83203125" bestFit="1" customWidth="1"/>
    <col min="6146" max="6154" width="6.83203125" customWidth="1"/>
    <col min="6155" max="6155" width="11.83203125" customWidth="1"/>
    <col min="6156" max="6400" width="12" customWidth="1"/>
    <col min="6401" max="6401" width="9.83203125" bestFit="1" customWidth="1"/>
    <col min="6402" max="6410" width="6.83203125" customWidth="1"/>
    <col min="6411" max="6411" width="11.83203125" customWidth="1"/>
    <col min="6412" max="6656" width="12" customWidth="1"/>
    <col min="6657" max="6657" width="9.83203125" bestFit="1" customWidth="1"/>
    <col min="6658" max="6666" width="6.83203125" customWidth="1"/>
    <col min="6667" max="6667" width="11.83203125" customWidth="1"/>
    <col min="6668" max="6912" width="12" customWidth="1"/>
    <col min="6913" max="6913" width="9.83203125" bestFit="1" customWidth="1"/>
    <col min="6914" max="6922" width="6.83203125" customWidth="1"/>
    <col min="6923" max="6923" width="11.83203125" customWidth="1"/>
    <col min="6924" max="7168" width="12" customWidth="1"/>
    <col min="7169" max="7169" width="9.83203125" bestFit="1" customWidth="1"/>
    <col min="7170" max="7178" width="6.83203125" customWidth="1"/>
    <col min="7179" max="7179" width="11.83203125" customWidth="1"/>
    <col min="7180" max="7424" width="12" customWidth="1"/>
    <col min="7425" max="7425" width="9.83203125" bestFit="1" customWidth="1"/>
    <col min="7426" max="7434" width="6.83203125" customWidth="1"/>
    <col min="7435" max="7435" width="11.83203125" customWidth="1"/>
    <col min="7436" max="7680" width="12" customWidth="1"/>
    <col min="7681" max="7681" width="9.83203125" bestFit="1" customWidth="1"/>
    <col min="7682" max="7690" width="6.83203125" customWidth="1"/>
    <col min="7691" max="7691" width="11.83203125" customWidth="1"/>
    <col min="7692" max="7936" width="12" customWidth="1"/>
    <col min="7937" max="7937" width="9.83203125" bestFit="1" customWidth="1"/>
    <col min="7938" max="7946" width="6.83203125" customWidth="1"/>
    <col min="7947" max="7947" width="11.83203125" customWidth="1"/>
    <col min="7948" max="8192" width="12" customWidth="1"/>
    <col min="8193" max="8193" width="9.83203125" bestFit="1" customWidth="1"/>
    <col min="8194" max="8202" width="6.83203125" customWidth="1"/>
    <col min="8203" max="8203" width="11.83203125" customWidth="1"/>
    <col min="8204" max="8448" width="12" customWidth="1"/>
    <col min="8449" max="8449" width="9.83203125" bestFit="1" customWidth="1"/>
    <col min="8450" max="8458" width="6.83203125" customWidth="1"/>
    <col min="8459" max="8459" width="11.83203125" customWidth="1"/>
    <col min="8460" max="8704" width="12" customWidth="1"/>
    <col min="8705" max="8705" width="9.83203125" bestFit="1" customWidth="1"/>
    <col min="8706" max="8714" width="6.83203125" customWidth="1"/>
    <col min="8715" max="8715" width="11.83203125" customWidth="1"/>
    <col min="8716" max="8960" width="12" customWidth="1"/>
    <col min="8961" max="8961" width="9.83203125" bestFit="1" customWidth="1"/>
    <col min="8962" max="8970" width="6.83203125" customWidth="1"/>
    <col min="8971" max="8971" width="11.83203125" customWidth="1"/>
    <col min="8972" max="9216" width="12" customWidth="1"/>
    <col min="9217" max="9217" width="9.83203125" bestFit="1" customWidth="1"/>
    <col min="9218" max="9226" width="6.83203125" customWidth="1"/>
    <col min="9227" max="9227" width="11.83203125" customWidth="1"/>
    <col min="9228" max="9472" width="12" customWidth="1"/>
    <col min="9473" max="9473" width="9.83203125" bestFit="1" customWidth="1"/>
    <col min="9474" max="9482" width="6.83203125" customWidth="1"/>
    <col min="9483" max="9483" width="11.83203125" customWidth="1"/>
    <col min="9484" max="9728" width="12" customWidth="1"/>
    <col min="9729" max="9729" width="9.83203125" bestFit="1" customWidth="1"/>
    <col min="9730" max="9738" width="6.83203125" customWidth="1"/>
    <col min="9739" max="9739" width="11.83203125" customWidth="1"/>
    <col min="9740" max="9984" width="12" customWidth="1"/>
    <col min="9985" max="9985" width="9.83203125" bestFit="1" customWidth="1"/>
    <col min="9986" max="9994" width="6.83203125" customWidth="1"/>
    <col min="9995" max="9995" width="11.83203125" customWidth="1"/>
    <col min="9996" max="10240" width="12" customWidth="1"/>
    <col min="10241" max="10241" width="9.83203125" bestFit="1" customWidth="1"/>
    <col min="10242" max="10250" width="6.83203125" customWidth="1"/>
    <col min="10251" max="10251" width="11.83203125" customWidth="1"/>
    <col min="10252" max="10496" width="12" customWidth="1"/>
    <col min="10497" max="10497" width="9.83203125" bestFit="1" customWidth="1"/>
    <col min="10498" max="10506" width="6.83203125" customWidth="1"/>
    <col min="10507" max="10507" width="11.83203125" customWidth="1"/>
    <col min="10508" max="10752" width="12" customWidth="1"/>
    <col min="10753" max="10753" width="9.83203125" bestFit="1" customWidth="1"/>
    <col min="10754" max="10762" width="6.83203125" customWidth="1"/>
    <col min="10763" max="10763" width="11.83203125" customWidth="1"/>
    <col min="10764" max="11008" width="12" customWidth="1"/>
    <col min="11009" max="11009" width="9.83203125" bestFit="1" customWidth="1"/>
    <col min="11010" max="11018" width="6.83203125" customWidth="1"/>
    <col min="11019" max="11019" width="11.83203125" customWidth="1"/>
    <col min="11020" max="11264" width="12" customWidth="1"/>
    <col min="11265" max="11265" width="9.83203125" bestFit="1" customWidth="1"/>
    <col min="11266" max="11274" width="6.83203125" customWidth="1"/>
    <col min="11275" max="11275" width="11.83203125" customWidth="1"/>
    <col min="11276" max="11520" width="12" customWidth="1"/>
    <col min="11521" max="11521" width="9.83203125" bestFit="1" customWidth="1"/>
    <col min="11522" max="11530" width="6.83203125" customWidth="1"/>
    <col min="11531" max="11531" width="11.83203125" customWidth="1"/>
    <col min="11532" max="11776" width="12" customWidth="1"/>
    <col min="11777" max="11777" width="9.83203125" bestFit="1" customWidth="1"/>
    <col min="11778" max="11786" width="6.83203125" customWidth="1"/>
    <col min="11787" max="11787" width="11.83203125" customWidth="1"/>
    <col min="11788" max="12032" width="12" customWidth="1"/>
    <col min="12033" max="12033" width="9.83203125" bestFit="1" customWidth="1"/>
    <col min="12034" max="12042" width="6.83203125" customWidth="1"/>
    <col min="12043" max="12043" width="11.83203125" customWidth="1"/>
    <col min="12044" max="12288" width="12" customWidth="1"/>
    <col min="12289" max="12289" width="9.83203125" bestFit="1" customWidth="1"/>
    <col min="12290" max="12298" width="6.83203125" customWidth="1"/>
    <col min="12299" max="12299" width="11.83203125" customWidth="1"/>
    <col min="12300" max="12544" width="12" customWidth="1"/>
    <col min="12545" max="12545" width="9.83203125" bestFit="1" customWidth="1"/>
    <col min="12546" max="12554" width="6.83203125" customWidth="1"/>
    <col min="12555" max="12555" width="11.83203125" customWidth="1"/>
    <col min="12556" max="12800" width="12" customWidth="1"/>
    <col min="12801" max="12801" width="9.83203125" bestFit="1" customWidth="1"/>
    <col min="12802" max="12810" width="6.83203125" customWidth="1"/>
    <col min="12811" max="12811" width="11.83203125" customWidth="1"/>
    <col min="12812" max="13056" width="12" customWidth="1"/>
    <col min="13057" max="13057" width="9.83203125" bestFit="1" customWidth="1"/>
    <col min="13058" max="13066" width="6.83203125" customWidth="1"/>
    <col min="13067" max="13067" width="11.83203125" customWidth="1"/>
    <col min="13068" max="13312" width="12" customWidth="1"/>
    <col min="13313" max="13313" width="9.83203125" bestFit="1" customWidth="1"/>
    <col min="13314" max="13322" width="6.83203125" customWidth="1"/>
    <col min="13323" max="13323" width="11.83203125" customWidth="1"/>
    <col min="13324" max="13568" width="12" customWidth="1"/>
    <col min="13569" max="13569" width="9.83203125" bestFit="1" customWidth="1"/>
    <col min="13570" max="13578" width="6.83203125" customWidth="1"/>
    <col min="13579" max="13579" width="11.83203125" customWidth="1"/>
    <col min="13580" max="13824" width="12" customWidth="1"/>
    <col min="13825" max="13825" width="9.83203125" bestFit="1" customWidth="1"/>
    <col min="13826" max="13834" width="6.83203125" customWidth="1"/>
    <col min="13835" max="13835" width="11.83203125" customWidth="1"/>
    <col min="13836" max="14080" width="12" customWidth="1"/>
    <col min="14081" max="14081" width="9.83203125" bestFit="1" customWidth="1"/>
    <col min="14082" max="14090" width="6.83203125" customWidth="1"/>
    <col min="14091" max="14091" width="11.83203125" customWidth="1"/>
    <col min="14092" max="14336" width="12" customWidth="1"/>
    <col min="14337" max="14337" width="9.83203125" bestFit="1" customWidth="1"/>
    <col min="14338" max="14346" width="6.83203125" customWidth="1"/>
    <col min="14347" max="14347" width="11.83203125" customWidth="1"/>
    <col min="14348" max="14592" width="12" customWidth="1"/>
    <col min="14593" max="14593" width="9.83203125" bestFit="1" customWidth="1"/>
    <col min="14594" max="14602" width="6.83203125" customWidth="1"/>
    <col min="14603" max="14603" width="11.83203125" customWidth="1"/>
    <col min="14604" max="14848" width="12" customWidth="1"/>
    <col min="14849" max="14849" width="9.83203125" bestFit="1" customWidth="1"/>
    <col min="14850" max="14858" width="6.83203125" customWidth="1"/>
    <col min="14859" max="14859" width="11.83203125" customWidth="1"/>
    <col min="14860" max="15104" width="12" customWidth="1"/>
    <col min="15105" max="15105" width="9.83203125" bestFit="1" customWidth="1"/>
    <col min="15106" max="15114" width="6.83203125" customWidth="1"/>
    <col min="15115" max="15115" width="11.83203125" customWidth="1"/>
    <col min="15116" max="15360" width="12" customWidth="1"/>
    <col min="15361" max="15361" width="9.83203125" bestFit="1" customWidth="1"/>
    <col min="15362" max="15370" width="6.83203125" customWidth="1"/>
    <col min="15371" max="15371" width="11.83203125" customWidth="1"/>
    <col min="15372" max="15616" width="12" customWidth="1"/>
    <col min="15617" max="15617" width="9.83203125" bestFit="1" customWidth="1"/>
    <col min="15618" max="15626" width="6.83203125" customWidth="1"/>
    <col min="15627" max="15627" width="11.83203125" customWidth="1"/>
    <col min="15628" max="15872" width="12" customWidth="1"/>
    <col min="15873" max="15873" width="9.83203125" bestFit="1" customWidth="1"/>
    <col min="15874" max="15882" width="6.83203125" customWidth="1"/>
    <col min="15883" max="15883" width="11.83203125" customWidth="1"/>
    <col min="15884" max="16128" width="12" customWidth="1"/>
    <col min="16129" max="16129" width="9.83203125" bestFit="1" customWidth="1"/>
    <col min="16130" max="16138" width="6.83203125" customWidth="1"/>
    <col min="16139" max="16139" width="11.83203125" customWidth="1"/>
    <col min="16140" max="16384" width="12" customWidth="1"/>
  </cols>
  <sheetData>
    <row r="2" spans="1:10" ht="17">
      <c r="A2" s="63" t="s">
        <v>75</v>
      </c>
      <c r="B2" s="64"/>
      <c r="C2" s="64"/>
      <c r="D2" s="64"/>
      <c r="E2" s="64"/>
      <c r="F2" s="64"/>
      <c r="G2" s="64"/>
      <c r="H2" s="64"/>
      <c r="I2" s="64"/>
      <c r="J2" s="64"/>
    </row>
    <row r="4" spans="1:10">
      <c r="B4" s="39" t="s">
        <v>76</v>
      </c>
      <c r="C4" s="39"/>
      <c r="D4" s="39" t="s">
        <v>77</v>
      </c>
      <c r="E4" s="39"/>
      <c r="F4" s="39" t="s">
        <v>78</v>
      </c>
      <c r="G4" s="39"/>
      <c r="H4" s="40" t="s">
        <v>79</v>
      </c>
      <c r="I4" s="40"/>
      <c r="J4" s="39" t="s">
        <v>80</v>
      </c>
    </row>
    <row r="5" spans="1:10">
      <c r="A5" s="38" t="s">
        <v>81</v>
      </c>
      <c r="B5" s="41"/>
      <c r="D5" s="41"/>
      <c r="F5" s="41"/>
      <c r="H5" s="41"/>
      <c r="J5" s="41"/>
    </row>
    <row r="6" spans="1:10">
      <c r="B6" s="41"/>
      <c r="D6" s="41"/>
      <c r="F6" s="41"/>
      <c r="H6" s="41"/>
      <c r="J6" s="41"/>
    </row>
    <row r="7" spans="1:10">
      <c r="B7" s="41"/>
      <c r="D7" s="41"/>
      <c r="F7" s="41"/>
      <c r="H7" s="41"/>
      <c r="J7" s="41"/>
    </row>
    <row r="8" spans="1:10">
      <c r="B8" s="41"/>
      <c r="D8" s="41"/>
      <c r="F8" s="41"/>
      <c r="H8" s="41"/>
      <c r="J8" s="41"/>
    </row>
    <row r="9" spans="1:10">
      <c r="A9" s="38" t="s">
        <v>82</v>
      </c>
      <c r="B9" s="41"/>
      <c r="D9" s="41"/>
      <c r="F9" s="41"/>
      <c r="H9" s="41"/>
      <c r="J9" s="41"/>
    </row>
    <row r="10" spans="1:10">
      <c r="B10" s="41"/>
      <c r="D10" s="41"/>
      <c r="F10" s="41"/>
      <c r="H10" s="41"/>
      <c r="J10" s="41"/>
    </row>
    <row r="11" spans="1:10">
      <c r="B11" s="41"/>
      <c r="D11" s="41"/>
      <c r="F11" s="41"/>
      <c r="H11" s="41"/>
      <c r="J11" s="41"/>
    </row>
    <row r="12" spans="1:10">
      <c r="B12" s="41"/>
      <c r="D12" s="41"/>
      <c r="F12" s="41"/>
      <c r="H12" s="41"/>
      <c r="J12" s="41"/>
    </row>
    <row r="13" spans="1:10">
      <c r="A13" s="38" t="s">
        <v>83</v>
      </c>
      <c r="B13" s="41"/>
      <c r="D13" s="41"/>
      <c r="F13" s="41"/>
      <c r="H13" s="41"/>
      <c r="J13" s="41"/>
    </row>
    <row r="14" spans="1:10">
      <c r="B14" s="41"/>
      <c r="D14" s="41"/>
      <c r="F14" s="41"/>
      <c r="H14" s="41"/>
      <c r="J14" s="41"/>
    </row>
    <row r="15" spans="1:10">
      <c r="B15" s="41"/>
      <c r="D15" s="41"/>
      <c r="F15" s="41"/>
      <c r="H15" s="41"/>
      <c r="J15" s="41"/>
    </row>
    <row r="16" spans="1:10">
      <c r="B16" s="41"/>
      <c r="D16" s="41"/>
      <c r="F16" s="41"/>
      <c r="H16" s="41"/>
      <c r="J16" s="41"/>
    </row>
    <row r="17" spans="1:10">
      <c r="A17" s="38" t="s">
        <v>84</v>
      </c>
      <c r="B17" s="41"/>
      <c r="D17" s="41"/>
      <c r="F17" s="41"/>
      <c r="H17" s="41"/>
      <c r="J17" s="41"/>
    </row>
    <row r="18" spans="1:10">
      <c r="B18" s="41"/>
      <c r="D18" s="41"/>
      <c r="F18" s="41"/>
      <c r="H18" s="41"/>
      <c r="J18" s="41"/>
    </row>
    <row r="19" spans="1:10">
      <c r="B19" s="41"/>
      <c r="D19" s="41"/>
      <c r="F19" s="41"/>
      <c r="H19" s="41"/>
      <c r="J19" s="41"/>
    </row>
    <row r="20" spans="1:10">
      <c r="B20" s="41"/>
      <c r="D20" s="41"/>
      <c r="F20" s="41"/>
      <c r="H20" s="41"/>
      <c r="J20" s="41"/>
    </row>
    <row r="21" spans="1:10">
      <c r="A21" s="38" t="s">
        <v>85</v>
      </c>
      <c r="B21" s="41"/>
      <c r="D21" s="41"/>
      <c r="F21" s="41"/>
      <c r="H21" s="41"/>
      <c r="J21" s="41"/>
    </row>
  </sheetData>
  <mergeCells count="1">
    <mergeCell ref="A2:J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Budget (Formulas)</vt:lpstr>
      <vt:lpstr>Checkbook (Formulas) </vt:lpstr>
      <vt:lpstr>Opinion Poll (Column Graph)</vt:lpstr>
      <vt:lpstr>Pros vs. Cons (Pie Chart)</vt:lpstr>
      <vt:lpstr>Recipe Conversion (Formulas) </vt:lpstr>
      <vt:lpstr>Teacher Gradebook (Line Graph)</vt:lpstr>
      <vt:lpstr>Weekend Getaways</vt:lpstr>
      <vt:lpstr>Behavior Chart</vt:lpstr>
    </vt:vector>
  </TitlesOfParts>
  <Company>East Stroudsburg Area School District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ITEC Department</dc:creator>
  <cp:lastModifiedBy>ITEC Department</cp:lastModifiedBy>
  <dcterms:created xsi:type="dcterms:W3CDTF">2015-03-16T00:49:00Z</dcterms:created>
  <dcterms:modified xsi:type="dcterms:W3CDTF">2015-03-28T12:55:54Z</dcterms:modified>
</cp:coreProperties>
</file>